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5360" windowHeight="7695"/>
  </bookViews>
  <sheets>
    <sheet name="3.7" sheetId="1" r:id="rId1"/>
  </sheets>
  <definedNames>
    <definedName name="PRINT_AREA_MI">#REF!</definedName>
    <definedName name="_xlnm.Print_Titles" localSheetId="0">'3.7'!$A:$A,'3.7'!$1:$3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8" i="1"/>
  <c r="K27" s="1"/>
  <c r="H28"/>
  <c r="I26" s="1"/>
  <c r="F28"/>
  <c r="G27" s="1"/>
  <c r="D28"/>
  <c r="E26" s="1"/>
  <c r="B28"/>
  <c r="C27" s="1"/>
  <c r="L27"/>
  <c r="L26"/>
  <c r="L25"/>
  <c r="L24"/>
  <c r="L23"/>
  <c r="L22"/>
  <c r="L21"/>
  <c r="L20"/>
  <c r="L19"/>
  <c r="L18"/>
  <c r="L17"/>
  <c r="L16"/>
  <c r="L15"/>
  <c r="L14"/>
  <c r="L13"/>
  <c r="L12"/>
  <c r="L11"/>
  <c r="L10"/>
  <c r="L9"/>
  <c r="L8"/>
  <c r="L7"/>
  <c r="L6"/>
  <c r="L5"/>
  <c r="L4"/>
  <c r="C6" l="1"/>
  <c r="I15"/>
  <c r="I21"/>
  <c r="I27"/>
  <c r="I25"/>
  <c r="I17"/>
  <c r="I23"/>
  <c r="K4"/>
  <c r="K6"/>
  <c r="K22"/>
  <c r="K24"/>
  <c r="K26"/>
  <c r="I13"/>
  <c r="C10"/>
  <c r="K10"/>
  <c r="C8"/>
  <c r="K16"/>
  <c r="I7"/>
  <c r="C16"/>
  <c r="C22"/>
  <c r="K19"/>
  <c r="I5"/>
  <c r="G6"/>
  <c r="G9"/>
  <c r="K12"/>
  <c r="K14"/>
  <c r="K20"/>
  <c r="I11"/>
  <c r="G22"/>
  <c r="G18"/>
  <c r="G4"/>
  <c r="G8"/>
  <c r="G14"/>
  <c r="G20"/>
  <c r="G26"/>
  <c r="G16"/>
  <c r="G12"/>
  <c r="G24"/>
  <c r="G10"/>
  <c r="G19"/>
  <c r="E17"/>
  <c r="E25"/>
  <c r="E23"/>
  <c r="E27"/>
  <c r="E21"/>
  <c r="E13"/>
  <c r="E7"/>
  <c r="E11"/>
  <c r="C4"/>
  <c r="C9"/>
  <c r="C19"/>
  <c r="C26"/>
  <c r="C14"/>
  <c r="L28"/>
  <c r="M8" s="1"/>
  <c r="E4"/>
  <c r="I4"/>
  <c r="G5"/>
  <c r="K5"/>
  <c r="E6"/>
  <c r="I6"/>
  <c r="C7"/>
  <c r="G7"/>
  <c r="K7"/>
  <c r="E8"/>
  <c r="I8"/>
  <c r="E9"/>
  <c r="K9"/>
  <c r="E10"/>
  <c r="I10"/>
  <c r="C11"/>
  <c r="G11"/>
  <c r="K11"/>
  <c r="E12"/>
  <c r="I12"/>
  <c r="C13"/>
  <c r="G13"/>
  <c r="K13"/>
  <c r="E14"/>
  <c r="I14"/>
  <c r="E15"/>
  <c r="K15"/>
  <c r="E16"/>
  <c r="I16"/>
  <c r="C17"/>
  <c r="G17"/>
  <c r="K17"/>
  <c r="K18"/>
  <c r="E19"/>
  <c r="I19"/>
  <c r="E20"/>
  <c r="I20"/>
  <c r="C21"/>
  <c r="G21"/>
  <c r="K21"/>
  <c r="E22"/>
  <c r="I22"/>
  <c r="C23"/>
  <c r="G23"/>
  <c r="K23"/>
  <c r="E24"/>
  <c r="I24"/>
  <c r="C25"/>
  <c r="G25"/>
  <c r="K25"/>
  <c r="G28" l="1"/>
  <c r="K28"/>
  <c r="M9"/>
  <c r="M27"/>
  <c r="C28"/>
  <c r="M23"/>
  <c r="M7"/>
  <c r="M17"/>
  <c r="M5"/>
  <c r="M18"/>
  <c r="M15"/>
  <c r="M25"/>
  <c r="M11"/>
  <c r="M13"/>
  <c r="M21"/>
  <c r="E28"/>
  <c r="M26"/>
  <c r="M24"/>
  <c r="M22"/>
  <c r="M20"/>
  <c r="M19"/>
  <c r="M16"/>
  <c r="M14"/>
  <c r="M12"/>
  <c r="M10"/>
  <c r="M6"/>
  <c r="M4"/>
  <c r="I28"/>
  <c r="M28" l="1"/>
</calcChain>
</file>

<file path=xl/sharedStrings.xml><?xml version="1.0" encoding="utf-8"?>
<sst xmlns="http://schemas.openxmlformats.org/spreadsheetml/2006/main" count="50" uniqueCount="36">
  <si>
    <t>Dzongkhag</t>
  </si>
  <si>
    <t>ECR</t>
  </si>
  <si>
    <t>PS</t>
  </si>
  <si>
    <t>LSS</t>
  </si>
  <si>
    <t>MSS</t>
  </si>
  <si>
    <t>HSS</t>
  </si>
  <si>
    <t xml:space="preserve"> Grand Total</t>
  </si>
  <si>
    <t>Total</t>
  </si>
  <si>
    <t>%</t>
  </si>
  <si>
    <t>Bumthang</t>
  </si>
  <si>
    <t>Phuentsholing Thromde</t>
  </si>
  <si>
    <t>…</t>
  </si>
  <si>
    <t>Chhukha</t>
  </si>
  <si>
    <t>Dagana</t>
  </si>
  <si>
    <t>Gasa</t>
  </si>
  <si>
    <t>Haa</t>
  </si>
  <si>
    <t>Lhuentse</t>
  </si>
  <si>
    <t>Monggar</t>
  </si>
  <si>
    <t>Paro</t>
  </si>
  <si>
    <t>Pema Gatshel</t>
  </si>
  <si>
    <t>Punakha</t>
  </si>
  <si>
    <t>Samdrup Jongkhar Thromde</t>
  </si>
  <si>
    <t>Samdrup Jongkhar</t>
  </si>
  <si>
    <t>Samtse</t>
  </si>
  <si>
    <t>Gelephu Thromde</t>
  </si>
  <si>
    <t xml:space="preserve">Sarpang </t>
  </si>
  <si>
    <t>Thimphu Thromde</t>
  </si>
  <si>
    <t>Thimphu</t>
  </si>
  <si>
    <t>Trashigang</t>
  </si>
  <si>
    <t>Trashi Yangtse</t>
  </si>
  <si>
    <t>Trongsa</t>
  </si>
  <si>
    <t>Tsirang</t>
  </si>
  <si>
    <t>Wangdue Phodrang</t>
  </si>
  <si>
    <t>Zhemgang</t>
  </si>
  <si>
    <t>Table 3.7: Number and Percent Share of Students per Dzongkhag by Type of Schools, Bhutan 2014</t>
  </si>
  <si>
    <t>Source: Annual Education Statistics 2014, MoE.</t>
  </si>
</sst>
</file>

<file path=xl/styles.xml><?xml version="1.0" encoding="utf-8"?>
<styleSheet xmlns="http://schemas.openxmlformats.org/spreadsheetml/2006/main">
  <numFmts count="5">
    <numFmt numFmtId="43" formatCode="_(* #,##0.00_);_(* \(#,##0.00\);_(* &quot;-&quot;??_);_(@_)"/>
    <numFmt numFmtId="164" formatCode="_(* #,##0.0_);_(* \(#,##0.0\);_(* &quot;-&quot;??_);_(@_)"/>
    <numFmt numFmtId="165" formatCode="0.0"/>
    <numFmt numFmtId="166" formatCode="#,##0.0_);\(#,##0.0\)"/>
    <numFmt numFmtId="167" formatCode="_(* #,##0_);_(* \(#,##0\);_(* &quot;-&quot;??_);_(@_)"/>
  </numFmts>
  <fonts count="5">
    <font>
      <sz val="10"/>
      <name val="Courier"/>
    </font>
    <font>
      <b/>
      <sz val="10"/>
      <name val="Sylfaen"/>
      <family val="1"/>
    </font>
    <font>
      <sz val="10"/>
      <name val="Sylfaen"/>
      <family val="1"/>
    </font>
    <font>
      <sz val="10"/>
      <name val="Arial"/>
      <family val="2"/>
    </font>
    <font>
      <sz val="9"/>
      <name val="Sylfaen"/>
      <family val="1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/>
      <diagonal/>
    </border>
    <border>
      <left/>
      <right/>
      <top style="thin">
        <color theme="0" tint="-0.34998626667073579"/>
      </top>
      <bottom/>
      <diagonal/>
    </border>
    <border>
      <left/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/>
      <top/>
      <bottom/>
      <diagonal/>
    </border>
    <border>
      <left/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/>
      <right/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31">
    <xf numFmtId="0" fontId="0" fillId="0" borderId="0" xfId="0"/>
    <xf numFmtId="0" fontId="2" fillId="0" borderId="0" xfId="0" applyFont="1" applyBorder="1" applyAlignment="1">
      <alignment vertical="center"/>
    </xf>
    <xf numFmtId="0" fontId="2" fillId="0" borderId="0" xfId="0" applyFont="1" applyBorder="1" applyAlignment="1">
      <alignment horizontal="right" vertical="center"/>
    </xf>
    <xf numFmtId="0" fontId="1" fillId="0" borderId="0" xfId="0" applyFont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2" fontId="2" fillId="0" borderId="0" xfId="0" applyNumberFormat="1" applyFont="1" applyBorder="1" applyAlignment="1">
      <alignment horizontal="right" vertical="center"/>
    </xf>
    <xf numFmtId="167" fontId="2" fillId="0" borderId="0" xfId="0" applyNumberFormat="1" applyFont="1" applyBorder="1" applyAlignment="1">
      <alignment horizontal="right" vertical="center"/>
    </xf>
    <xf numFmtId="0" fontId="1" fillId="2" borderId="1" xfId="0" applyFont="1" applyFill="1" applyBorder="1" applyAlignment="1">
      <alignment horizontal="right" vertical="center"/>
    </xf>
    <xf numFmtId="37" fontId="2" fillId="0" borderId="3" xfId="1" applyNumberFormat="1" applyFont="1" applyFill="1" applyBorder="1" applyAlignment="1">
      <alignment horizontal="right" vertical="center"/>
    </xf>
    <xf numFmtId="164" fontId="2" fillId="0" borderId="3" xfId="1" applyNumberFormat="1" applyFont="1" applyFill="1" applyBorder="1" applyAlignment="1">
      <alignment horizontal="right" vertical="center"/>
    </xf>
    <xf numFmtId="165" fontId="2" fillId="0" borderId="3" xfId="1" applyNumberFormat="1" applyFont="1" applyFill="1" applyBorder="1" applyAlignment="1">
      <alignment horizontal="right" vertical="center"/>
    </xf>
    <xf numFmtId="166" fontId="2" fillId="0" borderId="4" xfId="1" applyNumberFormat="1" applyFont="1" applyFill="1" applyBorder="1" applyAlignment="1">
      <alignment horizontal="right" vertical="center"/>
    </xf>
    <xf numFmtId="37" fontId="2" fillId="0" borderId="0" xfId="1" applyNumberFormat="1" applyFont="1" applyFill="1" applyBorder="1" applyAlignment="1">
      <alignment horizontal="right" vertical="center"/>
    </xf>
    <xf numFmtId="164" fontId="2" fillId="0" borderId="0" xfId="1" applyNumberFormat="1" applyFont="1" applyFill="1" applyBorder="1" applyAlignment="1">
      <alignment horizontal="right" vertical="center"/>
    </xf>
    <xf numFmtId="165" fontId="2" fillId="0" borderId="0" xfId="1" applyNumberFormat="1" applyFont="1" applyFill="1" applyBorder="1" applyAlignment="1">
      <alignment horizontal="right" vertical="center"/>
    </xf>
    <xf numFmtId="166" fontId="2" fillId="0" borderId="6" xfId="1" applyNumberFormat="1" applyFont="1" applyFill="1" applyBorder="1" applyAlignment="1">
      <alignment horizontal="right" vertical="center"/>
    </xf>
    <xf numFmtId="167" fontId="1" fillId="0" borderId="8" xfId="1" applyNumberFormat="1" applyFont="1" applyFill="1" applyBorder="1" applyAlignment="1">
      <alignment horizontal="right" vertical="center"/>
    </xf>
    <xf numFmtId="37" fontId="1" fillId="0" borderId="9" xfId="1" applyNumberFormat="1" applyFont="1" applyFill="1" applyBorder="1" applyAlignment="1">
      <alignment horizontal="right" vertical="center"/>
    </xf>
    <xf numFmtId="37" fontId="2" fillId="0" borderId="10" xfId="1" applyNumberFormat="1" applyFont="1" applyFill="1" applyBorder="1" applyAlignment="1">
      <alignment horizontal="left" vertical="center"/>
    </xf>
    <xf numFmtId="37" fontId="2" fillId="0" borderId="11" xfId="1" applyNumberFormat="1" applyFont="1" applyFill="1" applyBorder="1" applyAlignment="1">
      <alignment horizontal="left" vertical="center"/>
    </xf>
    <xf numFmtId="167" fontId="1" fillId="0" borderId="12" xfId="1" applyNumberFormat="1" applyFont="1" applyFill="1" applyBorder="1" applyAlignment="1">
      <alignment vertical="center"/>
    </xf>
    <xf numFmtId="37" fontId="2" fillId="0" borderId="2" xfId="1" applyNumberFormat="1" applyFont="1" applyFill="1" applyBorder="1" applyAlignment="1">
      <alignment horizontal="right" vertical="center"/>
    </xf>
    <xf numFmtId="164" fontId="2" fillId="0" borderId="4" xfId="1" applyNumberFormat="1" applyFont="1" applyFill="1" applyBorder="1" applyAlignment="1">
      <alignment horizontal="right" vertical="center"/>
    </xf>
    <xf numFmtId="37" fontId="2" fillId="0" borderId="5" xfId="1" applyNumberFormat="1" applyFont="1" applyFill="1" applyBorder="1" applyAlignment="1">
      <alignment horizontal="right" vertical="center"/>
    </xf>
    <xf numFmtId="37" fontId="2" fillId="0" borderId="6" xfId="1" applyNumberFormat="1" applyFont="1" applyFill="1" applyBorder="1" applyAlignment="1">
      <alignment horizontal="right" vertical="center"/>
    </xf>
    <xf numFmtId="164" fontId="2" fillId="0" borderId="6" xfId="1" applyNumberFormat="1" applyFont="1" applyFill="1" applyBorder="1" applyAlignment="1">
      <alignment horizontal="right" vertical="center"/>
    </xf>
    <xf numFmtId="167" fontId="1" fillId="0" borderId="7" xfId="1" applyNumberFormat="1" applyFont="1" applyFill="1" applyBorder="1" applyAlignment="1">
      <alignment horizontal="right" vertical="center"/>
    </xf>
    <xf numFmtId="167" fontId="1" fillId="0" borderId="9" xfId="1" applyNumberFormat="1" applyFont="1" applyFill="1" applyBorder="1" applyAlignment="1">
      <alignment horizontal="right" vertical="center"/>
    </xf>
    <xf numFmtId="0" fontId="1" fillId="0" borderId="0" xfId="0" applyFont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/>
    </xf>
    <xf numFmtId="0" fontId="1" fillId="2" borderId="1" xfId="0" applyFont="1" applyFill="1" applyBorder="1" applyAlignment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50"/>
  </sheetPr>
  <dimension ref="A1:M30"/>
  <sheetViews>
    <sheetView tabSelected="1" zoomScale="125" zoomScaleNormal="125" workbookViewId="0">
      <pane xSplit="1" ySplit="3" topLeftCell="B14" activePane="bottomRight" state="frozen"/>
      <selection pane="topRight" activeCell="B1" sqref="B1"/>
      <selection pane="bottomLeft" activeCell="A4" sqref="A4"/>
      <selection pane="bottomRight" activeCell="D32" sqref="D32"/>
    </sheetView>
  </sheetViews>
  <sheetFormatPr defaultColWidth="10.625" defaultRowHeight="15"/>
  <cols>
    <col min="1" max="1" width="23.5" style="1" customWidth="1"/>
    <col min="2" max="2" width="6.875" style="1" bestFit="1" customWidth="1"/>
    <col min="3" max="3" width="5.375" style="1" bestFit="1" customWidth="1"/>
    <col min="4" max="4" width="7.875" style="2" bestFit="1" customWidth="1"/>
    <col min="5" max="5" width="5.375" style="2" bestFit="1" customWidth="1"/>
    <col min="6" max="6" width="7.875" style="2" bestFit="1" customWidth="1"/>
    <col min="7" max="7" width="5.375" style="2" bestFit="1" customWidth="1"/>
    <col min="8" max="8" width="7.875" style="2" bestFit="1" customWidth="1"/>
    <col min="9" max="9" width="5.375" style="2" bestFit="1" customWidth="1"/>
    <col min="10" max="10" width="7.875" style="2" bestFit="1" customWidth="1"/>
    <col min="11" max="11" width="5.375" style="2" bestFit="1" customWidth="1"/>
    <col min="12" max="12" width="9.5" style="2" customWidth="1"/>
    <col min="13" max="13" width="4.625" style="2" bestFit="1" customWidth="1"/>
    <col min="14" max="16384" width="10.625" style="1"/>
  </cols>
  <sheetData>
    <row r="1" spans="1:13">
      <c r="A1" s="28" t="s">
        <v>34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</row>
    <row r="2" spans="1:13">
      <c r="A2" s="29" t="s">
        <v>0</v>
      </c>
      <c r="B2" s="30" t="s">
        <v>1</v>
      </c>
      <c r="C2" s="30"/>
      <c r="D2" s="30" t="s">
        <v>2</v>
      </c>
      <c r="E2" s="30"/>
      <c r="F2" s="30" t="s">
        <v>3</v>
      </c>
      <c r="G2" s="30"/>
      <c r="H2" s="30" t="s">
        <v>4</v>
      </c>
      <c r="I2" s="30"/>
      <c r="J2" s="30" t="s">
        <v>5</v>
      </c>
      <c r="K2" s="30"/>
      <c r="L2" s="30" t="s">
        <v>6</v>
      </c>
      <c r="M2" s="30"/>
    </row>
    <row r="3" spans="1:13">
      <c r="A3" s="29"/>
      <c r="B3" s="7" t="s">
        <v>7</v>
      </c>
      <c r="C3" s="7" t="s">
        <v>8</v>
      </c>
      <c r="D3" s="7" t="s">
        <v>7</v>
      </c>
      <c r="E3" s="7" t="s">
        <v>8</v>
      </c>
      <c r="F3" s="7" t="s">
        <v>7</v>
      </c>
      <c r="G3" s="7" t="s">
        <v>8</v>
      </c>
      <c r="H3" s="7" t="s">
        <v>7</v>
      </c>
      <c r="I3" s="7" t="s">
        <v>8</v>
      </c>
      <c r="J3" s="7" t="s">
        <v>7</v>
      </c>
      <c r="K3" s="7" t="s">
        <v>8</v>
      </c>
      <c r="L3" s="7" t="s">
        <v>7</v>
      </c>
      <c r="M3" s="7" t="s">
        <v>8</v>
      </c>
    </row>
    <row r="4" spans="1:13">
      <c r="A4" s="18" t="s">
        <v>9</v>
      </c>
      <c r="B4" s="21">
        <v>25</v>
      </c>
      <c r="C4" s="22">
        <f>B4/$B$28*100</f>
        <v>0.86655112651646449</v>
      </c>
      <c r="D4" s="8">
        <v>1078</v>
      </c>
      <c r="E4" s="9">
        <f>D4/$D$28*100</f>
        <v>2.3025823952837641</v>
      </c>
      <c r="F4" s="21">
        <v>1037</v>
      </c>
      <c r="G4" s="22">
        <f t="shared" ref="G4:G14" si="0">F4/$F$28*100</f>
        <v>2.3831958265345987</v>
      </c>
      <c r="H4" s="8">
        <v>1159</v>
      </c>
      <c r="I4" s="10">
        <f>H4/$H$28*100</f>
        <v>2.6209859791949346</v>
      </c>
      <c r="J4" s="21">
        <v>759</v>
      </c>
      <c r="K4" s="22">
        <f>J4/$J$28*100</f>
        <v>2.1628244949135156</v>
      </c>
      <c r="L4" s="8">
        <f>B4+D4+F4+H4+J4</f>
        <v>4058</v>
      </c>
      <c r="M4" s="11">
        <f t="shared" ref="M4:M27" si="1">L4/$L$28*100</f>
        <v>2.3520819808958544</v>
      </c>
    </row>
    <row r="5" spans="1:13">
      <c r="A5" s="19" t="s">
        <v>10</v>
      </c>
      <c r="B5" s="23">
        <v>0</v>
      </c>
      <c r="C5" s="24">
        <v>0</v>
      </c>
      <c r="D5" s="12">
        <v>0</v>
      </c>
      <c r="E5" s="12">
        <v>0</v>
      </c>
      <c r="F5" s="23">
        <v>1324</v>
      </c>
      <c r="G5" s="24">
        <f t="shared" si="0"/>
        <v>3.0427688277066625</v>
      </c>
      <c r="H5" s="12">
        <v>1653</v>
      </c>
      <c r="I5" s="14">
        <f>H5/$H$28*100</f>
        <v>3.7381275440976935</v>
      </c>
      <c r="J5" s="23">
        <v>1543</v>
      </c>
      <c r="K5" s="24">
        <f>J5/$J$28*100</f>
        <v>4.3968882683156183</v>
      </c>
      <c r="L5" s="12">
        <f>J5+H5+F5</f>
        <v>4520</v>
      </c>
      <c r="M5" s="15">
        <f t="shared" si="1"/>
        <v>2.619864601687842</v>
      </c>
    </row>
    <row r="6" spans="1:13">
      <c r="A6" s="19" t="s">
        <v>12</v>
      </c>
      <c r="B6" s="23">
        <v>137</v>
      </c>
      <c r="C6" s="25">
        <f t="shared" ref="C6:C14" si="2">B6/$B$28*100</f>
        <v>4.7487001733102252</v>
      </c>
      <c r="D6" s="12">
        <v>3656</v>
      </c>
      <c r="E6" s="13">
        <f t="shared" ref="E6:E17" si="3">D6/$D$28*100</f>
        <v>7.8091291624837131</v>
      </c>
      <c r="F6" s="23">
        <v>1279</v>
      </c>
      <c r="G6" s="25">
        <f t="shared" si="0"/>
        <v>2.9393514581849103</v>
      </c>
      <c r="H6" s="12">
        <v>4845</v>
      </c>
      <c r="I6" s="14">
        <f>H6/$H$28*100</f>
        <v>10.956580732700136</v>
      </c>
      <c r="J6" s="23">
        <v>1707</v>
      </c>
      <c r="K6" s="25">
        <f>J6/$J$28*100</f>
        <v>4.8642179352007524</v>
      </c>
      <c r="L6" s="12">
        <f>B6+D6+F6+H6+J6</f>
        <v>11624</v>
      </c>
      <c r="M6" s="15">
        <f t="shared" si="1"/>
        <v>6.7374571084113875</v>
      </c>
    </row>
    <row r="7" spans="1:13">
      <c r="A7" s="19" t="s">
        <v>13</v>
      </c>
      <c r="B7" s="23">
        <v>173</v>
      </c>
      <c r="C7" s="25">
        <f t="shared" si="2"/>
        <v>5.9965337954939342</v>
      </c>
      <c r="D7" s="12">
        <v>2021</v>
      </c>
      <c r="E7" s="13">
        <f t="shared" si="3"/>
        <v>4.3168079970950721</v>
      </c>
      <c r="F7" s="23">
        <v>1601</v>
      </c>
      <c r="G7" s="25">
        <f t="shared" si="0"/>
        <v>3.6793601912072251</v>
      </c>
      <c r="H7" s="12">
        <v>2548</v>
      </c>
      <c r="I7" s="14">
        <f>H7/$H$28*100</f>
        <v>5.7620985979194934</v>
      </c>
      <c r="J7" s="23">
        <v>1186</v>
      </c>
      <c r="K7" s="25">
        <f>J7/$J$28*100</f>
        <v>3.3795913714985892</v>
      </c>
      <c r="L7" s="12">
        <f>B7+D7+F7+H7+J7</f>
        <v>7529</v>
      </c>
      <c r="M7" s="15">
        <f t="shared" si="1"/>
        <v>4.3639293332096818</v>
      </c>
    </row>
    <row r="8" spans="1:13">
      <c r="A8" s="19" t="s">
        <v>14</v>
      </c>
      <c r="B8" s="23">
        <v>39</v>
      </c>
      <c r="C8" s="25">
        <f t="shared" si="2"/>
        <v>1.3518197573656845</v>
      </c>
      <c r="D8" s="12">
        <v>143</v>
      </c>
      <c r="E8" s="13">
        <f t="shared" si="3"/>
        <v>0.3054446034560096</v>
      </c>
      <c r="F8" s="23">
        <v>161</v>
      </c>
      <c r="G8" s="25">
        <f t="shared" si="0"/>
        <v>0.37000436651115759</v>
      </c>
      <c r="H8" s="12">
        <v>427</v>
      </c>
      <c r="I8" s="14">
        <f>H8/$H$28*100</f>
        <v>0.96562641338760746</v>
      </c>
      <c r="J8" s="23">
        <v>0</v>
      </c>
      <c r="K8" s="25">
        <v>0</v>
      </c>
      <c r="L8" s="12">
        <f>H8+F8+D8+B8</f>
        <v>770</v>
      </c>
      <c r="M8" s="15">
        <f t="shared" si="1"/>
        <v>0.44630436798664563</v>
      </c>
    </row>
    <row r="9" spans="1:13">
      <c r="A9" s="19" t="s">
        <v>15</v>
      </c>
      <c r="B9" s="23">
        <v>73</v>
      </c>
      <c r="C9" s="25">
        <f t="shared" si="2"/>
        <v>2.5303292894280762</v>
      </c>
      <c r="D9" s="12">
        <v>983</v>
      </c>
      <c r="E9" s="13">
        <f t="shared" si="3"/>
        <v>2.0996646517290727</v>
      </c>
      <c r="F9" s="23">
        <v>1291</v>
      </c>
      <c r="G9" s="25">
        <f t="shared" si="0"/>
        <v>2.9669294233907109</v>
      </c>
      <c r="H9" s="12">
        <v>0</v>
      </c>
      <c r="I9" s="12">
        <v>0</v>
      </c>
      <c r="J9" s="23">
        <v>1079</v>
      </c>
      <c r="K9" s="25">
        <f t="shared" ref="K9:K27" si="4">J9/$J$28*100</f>
        <v>3.074687259567435</v>
      </c>
      <c r="L9" s="12">
        <f>J9+F9+D9+B9</f>
        <v>3426</v>
      </c>
      <c r="M9" s="15">
        <f t="shared" si="1"/>
        <v>1.9857646295094129</v>
      </c>
    </row>
    <row r="10" spans="1:13">
      <c r="A10" s="19" t="s">
        <v>16</v>
      </c>
      <c r="B10" s="23">
        <v>179</v>
      </c>
      <c r="C10" s="25">
        <f t="shared" si="2"/>
        <v>6.2045060658578857</v>
      </c>
      <c r="D10" s="12">
        <v>1505</v>
      </c>
      <c r="E10" s="13">
        <f t="shared" si="3"/>
        <v>3.214644253155905</v>
      </c>
      <c r="F10" s="23">
        <v>512</v>
      </c>
      <c r="G10" s="25">
        <f t="shared" si="0"/>
        <v>1.1766598487808242</v>
      </c>
      <c r="H10" s="12">
        <v>1151</v>
      </c>
      <c r="I10" s="14">
        <f t="shared" ref="I10:I17" si="5">H10/$H$28*100</f>
        <v>2.6028946178199912</v>
      </c>
      <c r="J10" s="23">
        <v>490</v>
      </c>
      <c r="K10" s="25">
        <f t="shared" si="4"/>
        <v>1.3962898583763144</v>
      </c>
      <c r="L10" s="12">
        <f>B10+D10+F10+H10+J10</f>
        <v>3837</v>
      </c>
      <c r="M10" s="15">
        <f t="shared" si="1"/>
        <v>2.2239868311230642</v>
      </c>
    </row>
    <row r="11" spans="1:13">
      <c r="A11" s="19" t="s">
        <v>17</v>
      </c>
      <c r="B11" s="23">
        <v>148</v>
      </c>
      <c r="C11" s="25">
        <f t="shared" si="2"/>
        <v>5.1299826689774699</v>
      </c>
      <c r="D11" s="12">
        <v>3182</v>
      </c>
      <c r="E11" s="13">
        <f t="shared" si="3"/>
        <v>6.7966764209581987</v>
      </c>
      <c r="F11" s="23">
        <v>2968</v>
      </c>
      <c r="G11" s="25">
        <f t="shared" si="0"/>
        <v>6.8209500609013398</v>
      </c>
      <c r="H11" s="12">
        <v>1065</v>
      </c>
      <c r="I11" s="14">
        <f t="shared" si="5"/>
        <v>2.4084124830393487</v>
      </c>
      <c r="J11" s="23">
        <v>2510</v>
      </c>
      <c r="K11" s="25">
        <f t="shared" si="4"/>
        <v>7.1524235602541815</v>
      </c>
      <c r="L11" s="12">
        <f>B11+D11+F11+H11+J11</f>
        <v>9873</v>
      </c>
      <c r="M11" s="15">
        <f t="shared" si="1"/>
        <v>5.7225493832885093</v>
      </c>
    </row>
    <row r="12" spans="1:13">
      <c r="A12" s="19" t="s">
        <v>18</v>
      </c>
      <c r="B12" s="23">
        <v>0</v>
      </c>
      <c r="C12" s="24">
        <v>0</v>
      </c>
      <c r="D12" s="12">
        <v>1857</v>
      </c>
      <c r="E12" s="13">
        <f t="shared" si="3"/>
        <v>3.9665078924322361</v>
      </c>
      <c r="F12" s="23">
        <v>3169</v>
      </c>
      <c r="G12" s="24">
        <f t="shared" si="0"/>
        <v>7.2828809780984995</v>
      </c>
      <c r="H12" s="12">
        <v>2657</v>
      </c>
      <c r="I12" s="14">
        <f t="shared" si="5"/>
        <v>6.0085933966530982</v>
      </c>
      <c r="J12" s="23">
        <v>2466</v>
      </c>
      <c r="K12" s="24">
        <f t="shared" si="4"/>
        <v>7.0270424301142675</v>
      </c>
      <c r="L12" s="12">
        <f>B12+D12+F12+H12+J12</f>
        <v>10149</v>
      </c>
      <c r="M12" s="15">
        <f t="shared" si="1"/>
        <v>5.882523416488918</v>
      </c>
    </row>
    <row r="13" spans="1:13">
      <c r="A13" s="19" t="s">
        <v>19</v>
      </c>
      <c r="B13" s="23">
        <v>142</v>
      </c>
      <c r="C13" s="25">
        <f t="shared" si="2"/>
        <v>4.9220103986135184</v>
      </c>
      <c r="D13" s="12">
        <v>1576</v>
      </c>
      <c r="E13" s="13">
        <f t="shared" si="3"/>
        <v>3.3662985667599377</v>
      </c>
      <c r="F13" s="23">
        <v>2256</v>
      </c>
      <c r="G13" s="25">
        <f t="shared" si="0"/>
        <v>5.1846574586905065</v>
      </c>
      <c r="H13" s="12">
        <v>989</v>
      </c>
      <c r="I13" s="14">
        <f t="shared" si="5"/>
        <v>2.2365445499773857</v>
      </c>
      <c r="J13" s="23">
        <v>1154</v>
      </c>
      <c r="K13" s="25">
        <f t="shared" si="4"/>
        <v>3.2884050950331978</v>
      </c>
      <c r="L13" s="12">
        <f>B13+D13+F13+H13+J13</f>
        <v>6117</v>
      </c>
      <c r="M13" s="15">
        <f t="shared" si="1"/>
        <v>3.5455114532133916</v>
      </c>
    </row>
    <row r="14" spans="1:13">
      <c r="A14" s="19" t="s">
        <v>20</v>
      </c>
      <c r="B14" s="23">
        <v>210</v>
      </c>
      <c r="C14" s="25">
        <f t="shared" si="2"/>
        <v>7.2790294627383014</v>
      </c>
      <c r="D14" s="12">
        <v>1503</v>
      </c>
      <c r="E14" s="13">
        <f t="shared" si="3"/>
        <v>3.2103723006600164</v>
      </c>
      <c r="F14" s="23">
        <v>1439</v>
      </c>
      <c r="G14" s="25">
        <f t="shared" si="0"/>
        <v>3.3070576609289177</v>
      </c>
      <c r="H14" s="12">
        <v>2543</v>
      </c>
      <c r="I14" s="14">
        <f t="shared" si="5"/>
        <v>5.7507914970601535</v>
      </c>
      <c r="J14" s="23">
        <v>2107</v>
      </c>
      <c r="K14" s="25">
        <f t="shared" si="4"/>
        <v>6.0040463910181519</v>
      </c>
      <c r="L14" s="12">
        <f>B14+D14+F14+H14+J14</f>
        <v>7802</v>
      </c>
      <c r="M14" s="15">
        <f t="shared" si="1"/>
        <v>4.5221645182231294</v>
      </c>
    </row>
    <row r="15" spans="1:13">
      <c r="A15" s="19" t="s">
        <v>21</v>
      </c>
      <c r="B15" s="23" t="s">
        <v>11</v>
      </c>
      <c r="C15" s="25" t="s">
        <v>11</v>
      </c>
      <c r="D15" s="12">
        <v>1369</v>
      </c>
      <c r="E15" s="13">
        <f t="shared" si="3"/>
        <v>2.9241514834355042</v>
      </c>
      <c r="F15" s="23" t="s">
        <v>11</v>
      </c>
      <c r="G15" s="25" t="s">
        <v>11</v>
      </c>
      <c r="H15" s="12">
        <v>649</v>
      </c>
      <c r="I15" s="14">
        <f t="shared" si="5"/>
        <v>1.4676616915422884</v>
      </c>
      <c r="J15" s="23">
        <v>111</v>
      </c>
      <c r="K15" s="25">
        <f t="shared" si="4"/>
        <v>0.31630239648932834</v>
      </c>
      <c r="L15" s="12">
        <f>J15+H15+D15</f>
        <v>2129</v>
      </c>
      <c r="M15" s="15">
        <f t="shared" si="1"/>
        <v>1.2340025966799593</v>
      </c>
    </row>
    <row r="16" spans="1:13">
      <c r="A16" s="19" t="s">
        <v>22</v>
      </c>
      <c r="B16" s="23">
        <v>208</v>
      </c>
      <c r="C16" s="25">
        <f>B16/$B$28*100</f>
        <v>7.209705372616984</v>
      </c>
      <c r="D16" s="12">
        <v>1910</v>
      </c>
      <c r="E16" s="13">
        <f t="shared" si="3"/>
        <v>4.0797146335732748</v>
      </c>
      <c r="F16" s="23">
        <v>1648</v>
      </c>
      <c r="G16" s="25">
        <f t="shared" ref="G16:G27" si="6">F16/$F$28*100</f>
        <v>3.7873738882632777</v>
      </c>
      <c r="H16" s="12">
        <v>2139</v>
      </c>
      <c r="I16" s="14">
        <f t="shared" si="5"/>
        <v>4.8371777476255087</v>
      </c>
      <c r="J16" s="23">
        <v>1334</v>
      </c>
      <c r="K16" s="25">
        <f t="shared" si="4"/>
        <v>3.8013279001510276</v>
      </c>
      <c r="L16" s="12">
        <f>B16+D16+F16+H16+J16</f>
        <v>7239</v>
      </c>
      <c r="M16" s="15">
        <f t="shared" si="1"/>
        <v>4.1958406751367896</v>
      </c>
    </row>
    <row r="17" spans="1:13">
      <c r="A17" s="19" t="s">
        <v>23</v>
      </c>
      <c r="B17" s="23">
        <v>905</v>
      </c>
      <c r="C17" s="25">
        <f>B17/$B$28*100</f>
        <v>31.369150779896017</v>
      </c>
      <c r="D17" s="12">
        <v>3448</v>
      </c>
      <c r="E17" s="13">
        <f t="shared" si="3"/>
        <v>7.3648461029113363</v>
      </c>
      <c r="F17" s="23">
        <v>4226</v>
      </c>
      <c r="G17" s="25">
        <f t="shared" si="6"/>
        <v>9.7120400799760986</v>
      </c>
      <c r="H17" s="12">
        <v>3469</v>
      </c>
      <c r="I17" s="14">
        <f t="shared" si="5"/>
        <v>7.8448665762098591</v>
      </c>
      <c r="J17" s="23">
        <v>3734</v>
      </c>
      <c r="K17" s="25">
        <f t="shared" si="4"/>
        <v>10.640298635055425</v>
      </c>
      <c r="L17" s="12">
        <f>B17+D17+F17+H17+J17</f>
        <v>15782</v>
      </c>
      <c r="M17" s="15">
        <f t="shared" si="1"/>
        <v>9.147500695539275</v>
      </c>
    </row>
    <row r="18" spans="1:13">
      <c r="A18" s="19" t="s">
        <v>24</v>
      </c>
      <c r="B18" s="23">
        <v>0</v>
      </c>
      <c r="C18" s="24">
        <v>0</v>
      </c>
      <c r="D18" s="12">
        <v>0</v>
      </c>
      <c r="E18" s="12">
        <v>0</v>
      </c>
      <c r="F18" s="23">
        <v>1756</v>
      </c>
      <c r="G18" s="24">
        <f t="shared" si="6"/>
        <v>4.0355755751154829</v>
      </c>
      <c r="H18" s="12">
        <v>0</v>
      </c>
      <c r="I18" s="12">
        <v>0</v>
      </c>
      <c r="J18" s="23">
        <v>1558</v>
      </c>
      <c r="K18" s="24">
        <f t="shared" si="4"/>
        <v>4.4396318354087709</v>
      </c>
      <c r="L18" s="12">
        <f>J18+F18</f>
        <v>3314</v>
      </c>
      <c r="M18" s="15">
        <f t="shared" si="1"/>
        <v>1.920847630529537</v>
      </c>
    </row>
    <row r="19" spans="1:13">
      <c r="A19" s="19" t="s">
        <v>25</v>
      </c>
      <c r="B19" s="23">
        <v>136</v>
      </c>
      <c r="C19" s="25">
        <f>B19/$B$28*100</f>
        <v>4.7140381282495669</v>
      </c>
      <c r="D19" s="12">
        <v>1778</v>
      </c>
      <c r="E19" s="13">
        <f t="shared" ref="E19:E27" si="7">D19/$D$28*100</f>
        <v>3.7977657688446507</v>
      </c>
      <c r="F19" s="23">
        <v>2978</v>
      </c>
      <c r="G19" s="25">
        <f t="shared" si="6"/>
        <v>6.84393169857284</v>
      </c>
      <c r="H19" s="12">
        <v>2356</v>
      </c>
      <c r="I19" s="14">
        <f t="shared" ref="I19:I27" si="8">H19/$H$28*100</f>
        <v>5.3279059249208505</v>
      </c>
      <c r="J19" s="23">
        <v>884</v>
      </c>
      <c r="K19" s="25">
        <f t="shared" si="4"/>
        <v>2.519020887356453</v>
      </c>
      <c r="L19" s="12">
        <f>B19+D19+F19+H19+J19</f>
        <v>8132</v>
      </c>
      <c r="M19" s="15">
        <f t="shared" si="1"/>
        <v>4.7134378187888339</v>
      </c>
    </row>
    <row r="20" spans="1:13">
      <c r="A20" s="19" t="s">
        <v>26</v>
      </c>
      <c r="B20" s="23">
        <v>0</v>
      </c>
      <c r="C20" s="24">
        <v>0</v>
      </c>
      <c r="D20" s="2">
        <v>5669</v>
      </c>
      <c r="E20" s="13">
        <f t="shared" si="7"/>
        <v>12.108849349595232</v>
      </c>
      <c r="F20" s="23">
        <v>4738</v>
      </c>
      <c r="G20" s="24">
        <f t="shared" si="6"/>
        <v>10.888699928756923</v>
      </c>
      <c r="H20" s="12">
        <v>8013</v>
      </c>
      <c r="I20" s="14">
        <f t="shared" si="8"/>
        <v>18.120759837177747</v>
      </c>
      <c r="J20" s="23">
        <v>5647</v>
      </c>
      <c r="K20" s="24">
        <f t="shared" si="4"/>
        <v>16.09152822500214</v>
      </c>
      <c r="L20" s="12">
        <f>J20+H20+F20+D20</f>
        <v>24067</v>
      </c>
      <c r="M20" s="15">
        <f t="shared" si="1"/>
        <v>13.949619771863118</v>
      </c>
    </row>
    <row r="21" spans="1:13">
      <c r="A21" s="19" t="s">
        <v>27</v>
      </c>
      <c r="B21" s="23">
        <v>24</v>
      </c>
      <c r="C21" s="25">
        <f t="shared" ref="C21:C27" si="9">B21/$B$28*100</f>
        <v>0.83188908145580587</v>
      </c>
      <c r="D21" s="12">
        <v>788</v>
      </c>
      <c r="E21" s="13">
        <f t="shared" si="7"/>
        <v>1.6831492833799688</v>
      </c>
      <c r="F21" s="23">
        <v>632</v>
      </c>
      <c r="G21" s="25">
        <f t="shared" si="6"/>
        <v>1.4524395008388298</v>
      </c>
      <c r="H21" s="12">
        <v>1303</v>
      </c>
      <c r="I21" s="14">
        <f t="shared" si="8"/>
        <v>2.9466304839439168</v>
      </c>
      <c r="J21" s="23">
        <v>379</v>
      </c>
      <c r="K21" s="25">
        <f t="shared" si="4"/>
        <v>1.079987461886986</v>
      </c>
      <c r="L21" s="12">
        <f t="shared" ref="L21:L27" si="10">B21+D21+F21+H21+J21</f>
        <v>3126</v>
      </c>
      <c r="M21" s="15">
        <f t="shared" si="1"/>
        <v>1.8118798108133172</v>
      </c>
    </row>
    <row r="22" spans="1:13">
      <c r="A22" s="19" t="s">
        <v>28</v>
      </c>
      <c r="B22" s="23">
        <v>128</v>
      </c>
      <c r="C22" s="25">
        <f t="shared" si="9"/>
        <v>4.436741767764298</v>
      </c>
      <c r="D22" s="12">
        <v>3542</v>
      </c>
      <c r="E22" s="13">
        <f t="shared" si="7"/>
        <v>7.5656278702180835</v>
      </c>
      <c r="F22" s="23">
        <v>3001</v>
      </c>
      <c r="G22" s="25">
        <f t="shared" si="6"/>
        <v>6.8967894652172914</v>
      </c>
      <c r="H22" s="12">
        <v>2662</v>
      </c>
      <c r="I22" s="14">
        <f t="shared" si="8"/>
        <v>6.0199004975124382</v>
      </c>
      <c r="J22" s="23">
        <v>2265</v>
      </c>
      <c r="K22" s="25">
        <f t="shared" si="4"/>
        <v>6.4542786310660256</v>
      </c>
      <c r="L22" s="12">
        <f t="shared" si="10"/>
        <v>11598</v>
      </c>
      <c r="M22" s="15">
        <f t="shared" si="1"/>
        <v>6.7223870907910594</v>
      </c>
    </row>
    <row r="23" spans="1:13">
      <c r="A23" s="19" t="s">
        <v>29</v>
      </c>
      <c r="B23" s="23">
        <v>6</v>
      </c>
      <c r="C23" s="25">
        <f t="shared" si="9"/>
        <v>0.20797227036395147</v>
      </c>
      <c r="D23" s="12">
        <v>1310</v>
      </c>
      <c r="E23" s="13">
        <f t="shared" si="7"/>
        <v>2.7981288848068009</v>
      </c>
      <c r="F23" s="23">
        <v>2028</v>
      </c>
      <c r="G23" s="25">
        <f t="shared" si="6"/>
        <v>4.6606761197802955</v>
      </c>
      <c r="H23" s="12">
        <v>1073</v>
      </c>
      <c r="I23" s="14">
        <f t="shared" si="8"/>
        <v>2.4265038444142921</v>
      </c>
      <c r="J23" s="23">
        <v>553</v>
      </c>
      <c r="K23" s="25">
        <f t="shared" si="4"/>
        <v>1.5758128401675546</v>
      </c>
      <c r="L23" s="12">
        <f t="shared" si="10"/>
        <v>4970</v>
      </c>
      <c r="M23" s="15">
        <f t="shared" si="1"/>
        <v>2.8806918297319859</v>
      </c>
    </row>
    <row r="24" spans="1:13">
      <c r="A24" s="19" t="s">
        <v>30</v>
      </c>
      <c r="B24" s="23">
        <v>0</v>
      </c>
      <c r="C24" s="24">
        <v>0</v>
      </c>
      <c r="D24" s="12">
        <v>1732</v>
      </c>
      <c r="E24" s="13">
        <f t="shared" si="7"/>
        <v>3.6995108614392209</v>
      </c>
      <c r="F24" s="23">
        <v>580</v>
      </c>
      <c r="G24" s="24">
        <f t="shared" si="6"/>
        <v>1.3329349849470273</v>
      </c>
      <c r="H24" s="12">
        <v>337</v>
      </c>
      <c r="I24" s="14">
        <f t="shared" si="8"/>
        <v>0.76209859791949341</v>
      </c>
      <c r="J24" s="23">
        <v>1017</v>
      </c>
      <c r="K24" s="24">
        <f t="shared" si="4"/>
        <v>2.8980138489157379</v>
      </c>
      <c r="L24" s="12">
        <f t="shared" si="10"/>
        <v>3666</v>
      </c>
      <c r="M24" s="15">
        <f t="shared" si="1"/>
        <v>2.1248724844662896</v>
      </c>
    </row>
    <row r="25" spans="1:13">
      <c r="A25" s="19" t="s">
        <v>31</v>
      </c>
      <c r="B25" s="23">
        <v>119</v>
      </c>
      <c r="C25" s="25">
        <f t="shared" si="9"/>
        <v>4.1247833622183716</v>
      </c>
      <c r="D25" s="12">
        <v>2391</v>
      </c>
      <c r="E25" s="13">
        <f t="shared" si="7"/>
        <v>5.1071192088343977</v>
      </c>
      <c r="F25" s="23">
        <v>1668</v>
      </c>
      <c r="G25" s="25">
        <f t="shared" si="6"/>
        <v>3.8333371636062785</v>
      </c>
      <c r="H25" s="12">
        <v>683</v>
      </c>
      <c r="I25" s="14">
        <f t="shared" si="8"/>
        <v>1.5445499773857982</v>
      </c>
      <c r="J25" s="23">
        <v>810</v>
      </c>
      <c r="K25" s="25">
        <f t="shared" si="4"/>
        <v>2.3081526230302343</v>
      </c>
      <c r="L25" s="12">
        <f t="shared" si="10"/>
        <v>5671</v>
      </c>
      <c r="M25" s="15">
        <f t="shared" si="1"/>
        <v>3.2870026894185291</v>
      </c>
    </row>
    <row r="26" spans="1:13">
      <c r="A26" s="19" t="s">
        <v>32</v>
      </c>
      <c r="B26" s="23">
        <v>216</v>
      </c>
      <c r="C26" s="25">
        <f t="shared" si="9"/>
        <v>7.4870017331022529</v>
      </c>
      <c r="D26" s="12">
        <v>3502</v>
      </c>
      <c r="E26" s="13">
        <f t="shared" si="7"/>
        <v>7.4801888203003184</v>
      </c>
      <c r="F26" s="23">
        <v>2193</v>
      </c>
      <c r="G26" s="25">
        <f t="shared" si="6"/>
        <v>5.0398731413600535</v>
      </c>
      <c r="H26" s="12">
        <v>1039</v>
      </c>
      <c r="I26" s="14">
        <f t="shared" si="8"/>
        <v>2.3496155585707825</v>
      </c>
      <c r="J26" s="23">
        <v>1336</v>
      </c>
      <c r="K26" s="25">
        <f t="shared" si="4"/>
        <v>3.8070270424301147</v>
      </c>
      <c r="L26" s="12">
        <f t="shared" si="10"/>
        <v>8286</v>
      </c>
      <c r="M26" s="15">
        <f t="shared" si="1"/>
        <v>4.802698692386163</v>
      </c>
    </row>
    <row r="27" spans="1:13">
      <c r="A27" s="19" t="s">
        <v>33</v>
      </c>
      <c r="B27" s="23">
        <v>17</v>
      </c>
      <c r="C27" s="25">
        <f t="shared" si="9"/>
        <v>0.58925476603119586</v>
      </c>
      <c r="D27" s="12">
        <v>1874</v>
      </c>
      <c r="E27" s="13">
        <f t="shared" si="7"/>
        <v>4.0028194886472868</v>
      </c>
      <c r="F27" s="23">
        <v>1028</v>
      </c>
      <c r="G27" s="25">
        <f t="shared" si="6"/>
        <v>2.3625123526302487</v>
      </c>
      <c r="H27" s="12">
        <v>1460</v>
      </c>
      <c r="I27" s="14">
        <f t="shared" si="8"/>
        <v>3.3016734509271823</v>
      </c>
      <c r="J27" s="23">
        <v>464</v>
      </c>
      <c r="K27" s="25">
        <f t="shared" si="4"/>
        <v>1.3222010087481832</v>
      </c>
      <c r="L27" s="12">
        <f t="shared" si="10"/>
        <v>4843</v>
      </c>
      <c r="M27" s="15">
        <f t="shared" si="1"/>
        <v>2.8070805898173052</v>
      </c>
    </row>
    <row r="28" spans="1:13" s="3" customFormat="1">
      <c r="A28" s="20" t="s">
        <v>7</v>
      </c>
      <c r="B28" s="26">
        <f t="shared" ref="B28:M28" si="11">SUM(B4:B27)</f>
        <v>2885</v>
      </c>
      <c r="C28" s="27">
        <f t="shared" si="11"/>
        <v>99.999999999999986</v>
      </c>
      <c r="D28" s="16">
        <f t="shared" si="11"/>
        <v>46817</v>
      </c>
      <c r="E28" s="16">
        <f t="shared" si="11"/>
        <v>100</v>
      </c>
      <c r="F28" s="26">
        <f t="shared" si="11"/>
        <v>43513</v>
      </c>
      <c r="G28" s="27">
        <f t="shared" si="11"/>
        <v>99.999999999999986</v>
      </c>
      <c r="H28" s="16">
        <f t="shared" si="11"/>
        <v>44220</v>
      </c>
      <c r="I28" s="16">
        <f t="shared" si="11"/>
        <v>100.00000000000003</v>
      </c>
      <c r="J28" s="26">
        <f t="shared" si="11"/>
        <v>35093</v>
      </c>
      <c r="K28" s="27">
        <f t="shared" si="11"/>
        <v>100.00000000000001</v>
      </c>
      <c r="L28" s="16">
        <f t="shared" si="11"/>
        <v>172528</v>
      </c>
      <c r="M28" s="17">
        <f t="shared" si="11"/>
        <v>100</v>
      </c>
    </row>
    <row r="29" spans="1:13">
      <c r="A29" s="4" t="s">
        <v>35</v>
      </c>
      <c r="E29" s="5"/>
    </row>
    <row r="30" spans="1:13">
      <c r="L30" s="6"/>
    </row>
  </sheetData>
  <mergeCells count="8">
    <mergeCell ref="A1:M1"/>
    <mergeCell ref="A2:A3"/>
    <mergeCell ref="B2:C2"/>
    <mergeCell ref="D2:E2"/>
    <mergeCell ref="F2:G2"/>
    <mergeCell ref="H2:I2"/>
    <mergeCell ref="J2:K2"/>
    <mergeCell ref="L2:M2"/>
  </mergeCells>
  <pageMargins left="0.44" right="0.21" top="0.74" bottom="0.42" header="0.33" footer="0.26"/>
  <pageSetup paperSize="9" scale="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3.7</vt:lpstr>
      <vt:lpstr>'3.7'!Print_Titles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NTSW</dc:creator>
  <cp:lastModifiedBy>pzam</cp:lastModifiedBy>
  <cp:lastPrinted>2015-09-28T07:07:49Z</cp:lastPrinted>
  <dcterms:created xsi:type="dcterms:W3CDTF">2014-08-11T14:24:04Z</dcterms:created>
  <dcterms:modified xsi:type="dcterms:W3CDTF">2015-10-13T09:07:19Z</dcterms:modified>
</cp:coreProperties>
</file>